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90" windowWidth="20115" windowHeight="8520"/>
  </bookViews>
  <sheets>
    <sheet name="Allotment Final Final" sheetId="1" r:id="rId1"/>
  </sheets>
  <calcPr calcId="144525"/>
</workbook>
</file>

<file path=xl/calcChain.xml><?xml version="1.0" encoding="utf-8"?>
<calcChain xmlns="http://schemas.openxmlformats.org/spreadsheetml/2006/main">
  <c r="H84" i="1" l="1"/>
  <c r="G84" i="1"/>
  <c r="E55" i="1" l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54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2" i="1" s="1"/>
  <c r="E50" i="1"/>
  <c r="E51" i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D5" i="1"/>
  <c r="E5" i="1" s="1"/>
  <c r="D82" i="1"/>
  <c r="C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D52" i="1"/>
  <c r="C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F24" i="1"/>
  <c r="G24" i="1" s="1"/>
  <c r="C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9" i="1"/>
  <c r="G9" i="1" s="1"/>
  <c r="F8" i="1"/>
  <c r="G8" i="1" s="1"/>
  <c r="F7" i="1"/>
  <c r="G7" i="1" s="1"/>
  <c r="F6" i="1"/>
  <c r="G6" i="1" s="1"/>
  <c r="F5" i="1"/>
  <c r="G5" i="1" s="1"/>
  <c r="E82" i="1" l="1"/>
  <c r="D22" i="1"/>
  <c r="D84" i="1" s="1"/>
  <c r="E6" i="1"/>
  <c r="E22" i="1" s="1"/>
  <c r="H82" i="1"/>
  <c r="H52" i="1"/>
  <c r="C84" i="1"/>
  <c r="G86" i="1"/>
  <c r="H22" i="1"/>
  <c r="E84" i="1" l="1"/>
</calcChain>
</file>

<file path=xl/sharedStrings.xml><?xml version="1.0" encoding="utf-8"?>
<sst xmlns="http://schemas.openxmlformats.org/spreadsheetml/2006/main" count="60" uniqueCount="58">
  <si>
    <t>Upper Tamakoshi Hydropower Limited- Local IPO</t>
  </si>
  <si>
    <t>Issued Kitta</t>
  </si>
  <si>
    <t>:</t>
  </si>
  <si>
    <t>Sl. No.</t>
  </si>
  <si>
    <t>Share Kitta</t>
  </si>
  <si>
    <t>Total Applicants</t>
  </si>
  <si>
    <t>Total Kitta</t>
  </si>
  <si>
    <t>Total Amount</t>
  </si>
  <si>
    <t>Allotted Kitta</t>
  </si>
  <si>
    <t>Total Kitta Allotted</t>
  </si>
  <si>
    <t>Total</t>
  </si>
  <si>
    <t>G. Total</t>
  </si>
  <si>
    <t>KA 1</t>
  </si>
  <si>
    <t>KA 2</t>
  </si>
  <si>
    <t>KA 3</t>
  </si>
  <si>
    <t>KA 4</t>
  </si>
  <si>
    <t>KA 5</t>
  </si>
  <si>
    <t>KA 6</t>
  </si>
  <si>
    <t>KA 7</t>
  </si>
  <si>
    <t>KA 8</t>
  </si>
  <si>
    <t>KA 9</t>
  </si>
  <si>
    <t>KA 10</t>
  </si>
  <si>
    <t>KA 11</t>
  </si>
  <si>
    <t>KA 12</t>
  </si>
  <si>
    <t>KA 13</t>
  </si>
  <si>
    <t>KA 14</t>
  </si>
  <si>
    <t>KA 15</t>
  </si>
  <si>
    <t>KA 16</t>
  </si>
  <si>
    <t>KA 17</t>
  </si>
  <si>
    <t xml:space="preserve">Remaining 1598 Kitta to be allotted in 300Kitta of Category A </t>
  </si>
  <si>
    <t>GA 1</t>
  </si>
  <si>
    <t>GA 2</t>
  </si>
  <si>
    <t>GA 3</t>
  </si>
  <si>
    <t>GA 4</t>
  </si>
  <si>
    <t>GA 5</t>
  </si>
  <si>
    <t>GA 6</t>
  </si>
  <si>
    <t>GA 7</t>
  </si>
  <si>
    <t>GA 8</t>
  </si>
  <si>
    <t>GA 9</t>
  </si>
  <si>
    <t>GA 10</t>
  </si>
  <si>
    <t>GA 11</t>
  </si>
  <si>
    <t>GA 12</t>
  </si>
  <si>
    <t>GA 13</t>
  </si>
  <si>
    <t>GA 14</t>
  </si>
  <si>
    <t>GA 15</t>
  </si>
  <si>
    <t>GA 16</t>
  </si>
  <si>
    <t>GA 17</t>
  </si>
  <si>
    <t>GA 18</t>
  </si>
  <si>
    <t>GA 19</t>
  </si>
  <si>
    <t>GA 20</t>
  </si>
  <si>
    <t>GA 21</t>
  </si>
  <si>
    <t>GA 22</t>
  </si>
  <si>
    <t>GA 23</t>
  </si>
  <si>
    <t>GA 24</t>
  </si>
  <si>
    <t>GA 25</t>
  </si>
  <si>
    <t>GA 26</t>
  </si>
  <si>
    <t>GA 27</t>
  </si>
  <si>
    <t>GA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</si>
</sst>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0"/>
      <color indexed="8"/>
      <name val="MS Sans Serif"/>
    </font>
    <font>
      <b/>
      <sz val="10"/>
      <color indexed="8"/>
      <name val="Times New Roman"/>
      <family val="1"/>
    </font>
    <font>
      <sz val="10"/>
      <color indexed="8"/>
      <name val="MS Sans Serif"/>
      <family val="2"/>
    </font>
    <font>
      <sz val="12.95"/>
      <color indexed="8"/>
      <name val="Times New Roman"/>
    </font>
    <font>
      <b/>
      <sz val="10"/>
      <color indexed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/>
    </xf>
    <xf numFmtId="164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" fontId="6" fillId="0" borderId="0" xfId="0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0" xfId="1" applyNumberFormat="1" applyFont="1" applyFill="1" applyBorder="1" applyAlignment="1" applyProtection="1"/>
    <xf numFmtId="164" fontId="4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Fill="1" applyBorder="1" applyAlignment="1" applyProtection="1"/>
    <xf numFmtId="164" fontId="5" fillId="0" borderId="1" xfId="1" applyNumberFormat="1" applyFont="1" applyFill="1" applyBorder="1" applyAlignment="1" applyProtection="1"/>
    <xf numFmtId="0" fontId="7" fillId="0" borderId="0" xfId="0" applyFont="1"/>
    <xf numFmtId="0" fontId="8" fillId="0" borderId="0" xfId="0" applyFont="1"/>
    <xf numFmtId="165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4" fontId="6" fillId="0" borderId="0" xfId="1" applyNumberFormat="1" applyFont="1"/>
    <xf numFmtId="164" fontId="6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78" zoomScale="130" workbookViewId="0">
      <selection activeCell="D96" sqref="D96"/>
    </sheetView>
  </sheetViews>
  <sheetFormatPr defaultColWidth="11.42578125" defaultRowHeight="12.75" x14ac:dyDescent="0.2"/>
  <cols>
    <col min="1" max="1" width="6" style="3" customWidth="1"/>
    <col min="2" max="2" width="10" style="2" customWidth="1"/>
    <col min="3" max="3" width="9.85546875" style="4" customWidth="1"/>
    <col min="4" max="4" width="11.28515625" style="4" customWidth="1"/>
    <col min="5" max="5" width="15" style="4" customWidth="1"/>
    <col min="6" max="6" width="8.28515625" style="15" customWidth="1"/>
    <col min="7" max="7" width="11.28515625" style="2" customWidth="1"/>
    <col min="8" max="8" width="11.28515625" style="2" bestFit="1" customWidth="1"/>
    <col min="9" max="9" width="4.140625" style="2" bestFit="1" customWidth="1"/>
    <col min="10" max="10" width="11.42578125" style="2"/>
    <col min="11" max="11" width="13" style="2" bestFit="1" customWidth="1"/>
    <col min="12" max="16384" width="11.42578125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</row>
    <row r="2" spans="1:13" ht="13.5" thickBot="1" x14ac:dyDescent="0.25">
      <c r="E2" s="5" t="s">
        <v>1</v>
      </c>
      <c r="F2" s="6" t="s">
        <v>2</v>
      </c>
      <c r="G2" s="5">
        <v>10590000</v>
      </c>
    </row>
    <row r="3" spans="1:13" s="10" customFormat="1" ht="26.25" thickTop="1" x14ac:dyDescent="0.2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13" x14ac:dyDescent="0.2">
      <c r="I4" s="19"/>
      <c r="J4"/>
      <c r="K4"/>
      <c r="L4"/>
      <c r="M4"/>
    </row>
    <row r="5" spans="1:13" x14ac:dyDescent="0.2">
      <c r="A5" s="24" t="s">
        <v>12</v>
      </c>
      <c r="B5" s="23">
        <v>30</v>
      </c>
      <c r="C5" s="23">
        <v>10</v>
      </c>
      <c r="D5" s="23">
        <f>B5*C5</f>
        <v>300</v>
      </c>
      <c r="E5" s="12">
        <f>D5*100</f>
        <v>30000</v>
      </c>
      <c r="F5" s="13">
        <f>B5</f>
        <v>30</v>
      </c>
      <c r="G5" s="12">
        <f t="shared" ref="G5:G21" si="0">C5*F5</f>
        <v>300</v>
      </c>
      <c r="I5"/>
      <c r="J5"/>
      <c r="K5"/>
      <c r="L5"/>
      <c r="M5"/>
    </row>
    <row r="6" spans="1:13" x14ac:dyDescent="0.2">
      <c r="A6" s="24" t="s">
        <v>13</v>
      </c>
      <c r="B6" s="23">
        <v>50</v>
      </c>
      <c r="C6" s="23">
        <v>48</v>
      </c>
      <c r="D6" s="23">
        <f t="shared" ref="D6:D21" si="1">B6*C6</f>
        <v>2400</v>
      </c>
      <c r="E6" s="12">
        <f t="shared" ref="E6:E21" si="2">D6*100</f>
        <v>240000</v>
      </c>
      <c r="F6" s="13">
        <f>B6</f>
        <v>50</v>
      </c>
      <c r="G6" s="12">
        <f t="shared" si="0"/>
        <v>2400</v>
      </c>
      <c r="I6"/>
      <c r="J6"/>
      <c r="K6"/>
      <c r="L6"/>
      <c r="M6"/>
    </row>
    <row r="7" spans="1:13" x14ac:dyDescent="0.2">
      <c r="A7" s="24" t="s">
        <v>14</v>
      </c>
      <c r="B7" s="23">
        <v>60</v>
      </c>
      <c r="C7" s="23">
        <v>1</v>
      </c>
      <c r="D7" s="23">
        <f t="shared" si="1"/>
        <v>60</v>
      </c>
      <c r="E7" s="12">
        <f t="shared" si="2"/>
        <v>6000</v>
      </c>
      <c r="F7" s="13">
        <f>B7</f>
        <v>60</v>
      </c>
      <c r="G7" s="12">
        <f t="shared" si="0"/>
        <v>60</v>
      </c>
      <c r="I7"/>
      <c r="J7"/>
      <c r="K7"/>
      <c r="L7"/>
      <c r="M7"/>
    </row>
    <row r="8" spans="1:13" x14ac:dyDescent="0.2">
      <c r="A8" s="24" t="s">
        <v>15</v>
      </c>
      <c r="B8" s="23">
        <v>70</v>
      </c>
      <c r="C8" s="23">
        <v>10</v>
      </c>
      <c r="D8" s="23">
        <f t="shared" si="1"/>
        <v>700</v>
      </c>
      <c r="E8" s="12">
        <f t="shared" si="2"/>
        <v>70000</v>
      </c>
      <c r="F8" s="13">
        <f>B8</f>
        <v>70</v>
      </c>
      <c r="G8" s="12">
        <f t="shared" si="0"/>
        <v>700</v>
      </c>
      <c r="I8"/>
      <c r="J8"/>
      <c r="K8"/>
      <c r="L8"/>
      <c r="M8"/>
    </row>
    <row r="9" spans="1:13" x14ac:dyDescent="0.2">
      <c r="A9" s="24" t="s">
        <v>16</v>
      </c>
      <c r="B9" s="23">
        <v>90</v>
      </c>
      <c r="C9" s="23">
        <v>1</v>
      </c>
      <c r="D9" s="23">
        <f t="shared" si="1"/>
        <v>90</v>
      </c>
      <c r="E9" s="12">
        <f t="shared" si="2"/>
        <v>9000</v>
      </c>
      <c r="F9" s="13">
        <f>B9</f>
        <v>90</v>
      </c>
      <c r="G9" s="12">
        <f t="shared" si="0"/>
        <v>90</v>
      </c>
      <c r="I9"/>
      <c r="J9"/>
      <c r="K9"/>
      <c r="L9"/>
      <c r="M9"/>
    </row>
    <row r="10" spans="1:13" x14ac:dyDescent="0.2">
      <c r="A10" s="24" t="s">
        <v>17</v>
      </c>
      <c r="B10" s="23">
        <v>100</v>
      </c>
      <c r="C10" s="23">
        <v>280</v>
      </c>
      <c r="D10" s="23">
        <f t="shared" si="1"/>
        <v>28000</v>
      </c>
      <c r="E10" s="12">
        <f t="shared" si="2"/>
        <v>2800000</v>
      </c>
      <c r="F10" s="13">
        <v>100</v>
      </c>
      <c r="G10" s="12">
        <f t="shared" si="0"/>
        <v>28000</v>
      </c>
      <c r="I10"/>
      <c r="J10"/>
      <c r="K10"/>
      <c r="L10"/>
      <c r="M10"/>
    </row>
    <row r="11" spans="1:13" x14ac:dyDescent="0.2">
      <c r="A11" s="24" t="s">
        <v>18</v>
      </c>
      <c r="B11" s="23">
        <v>110</v>
      </c>
      <c r="C11" s="23">
        <v>4</v>
      </c>
      <c r="D11" s="23">
        <f t="shared" si="1"/>
        <v>440</v>
      </c>
      <c r="E11" s="12">
        <f t="shared" si="2"/>
        <v>44000</v>
      </c>
      <c r="F11" s="13">
        <f>F67*3</f>
        <v>102</v>
      </c>
      <c r="G11" s="12">
        <f t="shared" si="0"/>
        <v>408</v>
      </c>
      <c r="I11"/>
      <c r="J11"/>
      <c r="K11"/>
      <c r="L11"/>
      <c r="M11"/>
    </row>
    <row r="12" spans="1:13" x14ac:dyDescent="0.2">
      <c r="A12" s="24" t="s">
        <v>19</v>
      </c>
      <c r="B12" s="23">
        <v>120</v>
      </c>
      <c r="C12" s="23">
        <v>8</v>
      </c>
      <c r="D12" s="23">
        <f t="shared" si="1"/>
        <v>960</v>
      </c>
      <c r="E12" s="12">
        <f t="shared" si="2"/>
        <v>96000</v>
      </c>
      <c r="F12" s="13">
        <f t="shared" ref="F12:F21" si="3">F68*3</f>
        <v>102</v>
      </c>
      <c r="G12" s="12">
        <f t="shared" si="0"/>
        <v>816</v>
      </c>
      <c r="I12"/>
      <c r="J12"/>
      <c r="K12"/>
      <c r="L12"/>
      <c r="M12"/>
    </row>
    <row r="13" spans="1:13" x14ac:dyDescent="0.2">
      <c r="A13" s="24" t="s">
        <v>20</v>
      </c>
      <c r="B13" s="23">
        <v>130</v>
      </c>
      <c r="C13" s="23">
        <v>1</v>
      </c>
      <c r="D13" s="23">
        <f t="shared" si="1"/>
        <v>130</v>
      </c>
      <c r="E13" s="12">
        <f t="shared" si="2"/>
        <v>13000</v>
      </c>
      <c r="F13" s="13">
        <f t="shared" si="3"/>
        <v>102</v>
      </c>
      <c r="G13" s="12">
        <f t="shared" si="0"/>
        <v>102</v>
      </c>
      <c r="I13"/>
      <c r="J13"/>
      <c r="K13"/>
      <c r="L13"/>
      <c r="M13"/>
    </row>
    <row r="14" spans="1:13" x14ac:dyDescent="0.2">
      <c r="A14" s="24" t="s">
        <v>21</v>
      </c>
      <c r="B14" s="23">
        <v>140</v>
      </c>
      <c r="C14" s="23">
        <v>1</v>
      </c>
      <c r="D14" s="23">
        <f t="shared" si="1"/>
        <v>140</v>
      </c>
      <c r="E14" s="12">
        <f t="shared" si="2"/>
        <v>14000</v>
      </c>
      <c r="F14" s="13">
        <f t="shared" si="3"/>
        <v>102</v>
      </c>
      <c r="G14" s="12">
        <f t="shared" si="0"/>
        <v>102</v>
      </c>
      <c r="I14"/>
      <c r="J14"/>
      <c r="K14"/>
      <c r="L14"/>
      <c r="M14"/>
    </row>
    <row r="15" spans="1:13" x14ac:dyDescent="0.2">
      <c r="A15" s="24" t="s">
        <v>22</v>
      </c>
      <c r="B15" s="23">
        <v>150</v>
      </c>
      <c r="C15" s="23">
        <v>111</v>
      </c>
      <c r="D15" s="23">
        <f t="shared" si="1"/>
        <v>16650</v>
      </c>
      <c r="E15" s="12">
        <f t="shared" si="2"/>
        <v>1665000</v>
      </c>
      <c r="F15" s="13">
        <f t="shared" si="3"/>
        <v>102</v>
      </c>
      <c r="G15" s="12">
        <f t="shared" si="0"/>
        <v>11322</v>
      </c>
      <c r="I15"/>
      <c r="J15"/>
      <c r="K15"/>
      <c r="L15"/>
      <c r="M15"/>
    </row>
    <row r="16" spans="1:13" x14ac:dyDescent="0.2">
      <c r="A16" s="24" t="s">
        <v>23</v>
      </c>
      <c r="B16" s="23">
        <v>200</v>
      </c>
      <c r="C16" s="23">
        <v>285</v>
      </c>
      <c r="D16" s="23">
        <f t="shared" si="1"/>
        <v>57000</v>
      </c>
      <c r="E16" s="12">
        <f t="shared" si="2"/>
        <v>5700000</v>
      </c>
      <c r="F16" s="13">
        <f t="shared" si="3"/>
        <v>102</v>
      </c>
      <c r="G16" s="12">
        <f t="shared" si="0"/>
        <v>29070</v>
      </c>
      <c r="I16"/>
      <c r="J16"/>
      <c r="K16"/>
      <c r="L16"/>
      <c r="M16"/>
    </row>
    <row r="17" spans="1:13" x14ac:dyDescent="0.2">
      <c r="A17" s="24" t="s">
        <v>24</v>
      </c>
      <c r="B17" s="23">
        <v>210</v>
      </c>
      <c r="C17" s="23">
        <v>11</v>
      </c>
      <c r="D17" s="23">
        <f t="shared" si="1"/>
        <v>2310</v>
      </c>
      <c r="E17" s="12">
        <f t="shared" si="2"/>
        <v>231000</v>
      </c>
      <c r="F17" s="13">
        <f t="shared" si="3"/>
        <v>102</v>
      </c>
      <c r="G17" s="12">
        <f t="shared" si="0"/>
        <v>1122</v>
      </c>
      <c r="I17"/>
      <c r="J17"/>
      <c r="K17"/>
      <c r="L17"/>
      <c r="M17"/>
    </row>
    <row r="18" spans="1:13" x14ac:dyDescent="0.2">
      <c r="A18" s="24" t="s">
        <v>25</v>
      </c>
      <c r="B18" s="23">
        <v>250</v>
      </c>
      <c r="C18" s="23">
        <v>87</v>
      </c>
      <c r="D18" s="23">
        <f t="shared" si="1"/>
        <v>21750</v>
      </c>
      <c r="E18" s="12">
        <f t="shared" si="2"/>
        <v>2175000</v>
      </c>
      <c r="F18" s="13">
        <f t="shared" si="3"/>
        <v>102</v>
      </c>
      <c r="G18" s="12">
        <f t="shared" si="0"/>
        <v>8874</v>
      </c>
      <c r="I18"/>
      <c r="J18"/>
      <c r="K18"/>
      <c r="L18"/>
      <c r="M18"/>
    </row>
    <row r="19" spans="1:13" x14ac:dyDescent="0.2">
      <c r="A19" s="24" t="s">
        <v>26</v>
      </c>
      <c r="B19" s="23">
        <v>260</v>
      </c>
      <c r="C19" s="23">
        <v>5</v>
      </c>
      <c r="D19" s="23">
        <f t="shared" si="1"/>
        <v>1300</v>
      </c>
      <c r="E19" s="12">
        <f t="shared" si="2"/>
        <v>130000</v>
      </c>
      <c r="F19" s="13">
        <f t="shared" si="3"/>
        <v>102</v>
      </c>
      <c r="G19" s="12">
        <f t="shared" si="0"/>
        <v>510</v>
      </c>
      <c r="I19"/>
      <c r="J19"/>
      <c r="K19"/>
      <c r="L19"/>
      <c r="M19"/>
    </row>
    <row r="20" spans="1:13" x14ac:dyDescent="0.2">
      <c r="A20" s="24" t="s">
        <v>27</v>
      </c>
      <c r="B20" s="23">
        <v>270</v>
      </c>
      <c r="C20" s="23">
        <v>1</v>
      </c>
      <c r="D20" s="23">
        <f t="shared" si="1"/>
        <v>270</v>
      </c>
      <c r="E20" s="12">
        <f t="shared" si="2"/>
        <v>27000</v>
      </c>
      <c r="F20" s="13">
        <f t="shared" si="3"/>
        <v>102</v>
      </c>
      <c r="G20" s="12">
        <f t="shared" si="0"/>
        <v>102</v>
      </c>
      <c r="I20"/>
      <c r="J20"/>
      <c r="K20"/>
      <c r="L20"/>
      <c r="M20"/>
    </row>
    <row r="21" spans="1:13" x14ac:dyDescent="0.2">
      <c r="A21" s="24" t="s">
        <v>28</v>
      </c>
      <c r="B21" s="23">
        <v>300</v>
      </c>
      <c r="C21" s="23">
        <v>4186</v>
      </c>
      <c r="D21" s="23">
        <f t="shared" si="1"/>
        <v>1255800</v>
      </c>
      <c r="E21" s="12">
        <f t="shared" si="2"/>
        <v>125580000</v>
      </c>
      <c r="F21" s="13">
        <f t="shared" si="3"/>
        <v>102</v>
      </c>
      <c r="G21" s="12">
        <f t="shared" si="0"/>
        <v>426972</v>
      </c>
      <c r="I21"/>
      <c r="J21"/>
      <c r="K21"/>
      <c r="L21"/>
      <c r="M21"/>
    </row>
    <row r="22" spans="1:13" ht="13.5" thickBot="1" x14ac:dyDescent="0.25">
      <c r="A22" s="11"/>
      <c r="B22" s="14" t="s">
        <v>10</v>
      </c>
      <c r="C22" s="5">
        <f>SUM(C5:C21)</f>
        <v>5050</v>
      </c>
      <c r="D22" s="5">
        <f>SUM(D5:D21)</f>
        <v>1388300</v>
      </c>
      <c r="E22" s="5">
        <f>SUM(E5:E21)</f>
        <v>138830000</v>
      </c>
      <c r="H22" s="5">
        <f>SUM(G5:G21)</f>
        <v>510950</v>
      </c>
      <c r="I22"/>
      <c r="J22"/>
      <c r="K22"/>
      <c r="L22"/>
      <c r="M22"/>
    </row>
    <row r="23" spans="1:13" ht="13.5" thickTop="1" x14ac:dyDescent="0.2">
      <c r="I23" s="19"/>
      <c r="J23" s="19"/>
      <c r="K23"/>
      <c r="L23"/>
      <c r="M23" s="19"/>
    </row>
    <row r="24" spans="1:13" x14ac:dyDescent="0.2">
      <c r="A24" s="23">
        <v>1</v>
      </c>
      <c r="B24" s="23">
        <v>30</v>
      </c>
      <c r="C24" s="23">
        <v>6563</v>
      </c>
      <c r="D24" s="23">
        <v>196890</v>
      </c>
      <c r="E24" s="12">
        <f t="shared" ref="E24:E50" si="4">D24*100</f>
        <v>19689000</v>
      </c>
      <c r="F24" s="13">
        <f>+B24</f>
        <v>30</v>
      </c>
      <c r="G24" s="12">
        <f t="shared" ref="G24:G51" si="5">C24*F24</f>
        <v>196890</v>
      </c>
      <c r="I24"/>
      <c r="J24"/>
      <c r="K24"/>
      <c r="L24"/>
      <c r="M24"/>
    </row>
    <row r="25" spans="1:13" x14ac:dyDescent="0.2">
      <c r="A25" s="23">
        <v>2</v>
      </c>
      <c r="B25" s="23">
        <v>40</v>
      </c>
      <c r="C25" s="23">
        <v>457</v>
      </c>
      <c r="D25" s="23">
        <v>18280</v>
      </c>
      <c r="E25" s="12">
        <f t="shared" si="4"/>
        <v>1828000</v>
      </c>
      <c r="F25" s="13">
        <v>40</v>
      </c>
      <c r="G25" s="12">
        <f t="shared" si="5"/>
        <v>18280</v>
      </c>
      <c r="I25"/>
      <c r="J25"/>
      <c r="K25"/>
      <c r="L25"/>
      <c r="M25"/>
    </row>
    <row r="26" spans="1:13" x14ac:dyDescent="0.2">
      <c r="A26" s="23">
        <v>3</v>
      </c>
      <c r="B26" s="23">
        <v>50</v>
      </c>
      <c r="C26" s="23">
        <v>13963</v>
      </c>
      <c r="D26" s="23">
        <v>698150</v>
      </c>
      <c r="E26" s="12">
        <f t="shared" si="4"/>
        <v>69815000</v>
      </c>
      <c r="F26" s="13">
        <v>48</v>
      </c>
      <c r="G26" s="12">
        <f t="shared" si="5"/>
        <v>670224</v>
      </c>
      <c r="I26"/>
      <c r="J26"/>
      <c r="K26"/>
      <c r="L26"/>
      <c r="M26"/>
    </row>
    <row r="27" spans="1:13" x14ac:dyDescent="0.2">
      <c r="A27" s="23">
        <v>4</v>
      </c>
      <c r="B27" s="23">
        <v>60</v>
      </c>
      <c r="C27" s="23">
        <v>990</v>
      </c>
      <c r="D27" s="23">
        <v>59400</v>
      </c>
      <c r="E27" s="12">
        <f t="shared" si="4"/>
        <v>5940000</v>
      </c>
      <c r="F27" s="13">
        <v>48</v>
      </c>
      <c r="G27" s="12">
        <f t="shared" si="5"/>
        <v>47520</v>
      </c>
      <c r="I27"/>
      <c r="J27"/>
      <c r="K27"/>
      <c r="L27"/>
      <c r="M27"/>
    </row>
    <row r="28" spans="1:13" x14ac:dyDescent="0.2">
      <c r="A28" s="23">
        <v>5</v>
      </c>
      <c r="B28" s="23">
        <v>70</v>
      </c>
      <c r="C28" s="23">
        <v>1522</v>
      </c>
      <c r="D28" s="23">
        <v>106540</v>
      </c>
      <c r="E28" s="12">
        <f t="shared" si="4"/>
        <v>10654000</v>
      </c>
      <c r="F28" s="13">
        <v>48</v>
      </c>
      <c r="G28" s="12">
        <f t="shared" si="5"/>
        <v>73056</v>
      </c>
      <c r="I28"/>
      <c r="J28"/>
      <c r="K28"/>
      <c r="L28"/>
      <c r="M28"/>
    </row>
    <row r="29" spans="1:13" x14ac:dyDescent="0.2">
      <c r="A29" s="23">
        <v>6</v>
      </c>
      <c r="B29" s="23">
        <v>80</v>
      </c>
      <c r="C29" s="23">
        <v>378</v>
      </c>
      <c r="D29" s="23">
        <v>30240</v>
      </c>
      <c r="E29" s="12">
        <f t="shared" si="4"/>
        <v>3024000</v>
      </c>
      <c r="F29" s="13">
        <v>48</v>
      </c>
      <c r="G29" s="12">
        <f t="shared" si="5"/>
        <v>18144</v>
      </c>
      <c r="I29"/>
      <c r="J29"/>
      <c r="K29"/>
      <c r="L29"/>
      <c r="M29"/>
    </row>
    <row r="30" spans="1:13" x14ac:dyDescent="0.2">
      <c r="A30" s="23">
        <v>7</v>
      </c>
      <c r="B30" s="23">
        <v>90</v>
      </c>
      <c r="C30" s="23">
        <v>122</v>
      </c>
      <c r="D30" s="23">
        <v>10980</v>
      </c>
      <c r="E30" s="12">
        <f t="shared" si="4"/>
        <v>1098000</v>
      </c>
      <c r="F30" s="13">
        <v>48</v>
      </c>
      <c r="G30" s="12">
        <f t="shared" si="5"/>
        <v>5856</v>
      </c>
      <c r="I30"/>
      <c r="J30"/>
      <c r="K30"/>
      <c r="L30"/>
      <c r="M30"/>
    </row>
    <row r="31" spans="1:13" x14ac:dyDescent="0.2">
      <c r="A31" s="23">
        <v>8</v>
      </c>
      <c r="B31" s="23">
        <v>100</v>
      </c>
      <c r="C31" s="23">
        <v>18816</v>
      </c>
      <c r="D31" s="23">
        <v>1881600</v>
      </c>
      <c r="E31" s="12">
        <f t="shared" si="4"/>
        <v>188160000</v>
      </c>
      <c r="F31" s="13">
        <v>48</v>
      </c>
      <c r="G31" s="12">
        <f t="shared" si="5"/>
        <v>903168</v>
      </c>
      <c r="I31"/>
      <c r="J31"/>
      <c r="K31"/>
      <c r="L31"/>
      <c r="M31"/>
    </row>
    <row r="32" spans="1:13" x14ac:dyDescent="0.2">
      <c r="A32" s="23">
        <v>10</v>
      </c>
      <c r="B32" s="23">
        <v>110</v>
      </c>
      <c r="C32" s="23">
        <v>812</v>
      </c>
      <c r="D32" s="23">
        <v>89320</v>
      </c>
      <c r="E32" s="12">
        <f t="shared" si="4"/>
        <v>8932000</v>
      </c>
      <c r="F32" s="13">
        <v>48</v>
      </c>
      <c r="G32" s="12">
        <f t="shared" si="5"/>
        <v>38976</v>
      </c>
      <c r="I32"/>
      <c r="J32"/>
      <c r="K32"/>
      <c r="L32"/>
      <c r="M32"/>
    </row>
    <row r="33" spans="1:13" x14ac:dyDescent="0.2">
      <c r="A33" s="23">
        <v>11</v>
      </c>
      <c r="B33" s="23">
        <v>120</v>
      </c>
      <c r="C33" s="23">
        <v>236</v>
      </c>
      <c r="D33" s="23">
        <v>28320</v>
      </c>
      <c r="E33" s="12">
        <f t="shared" si="4"/>
        <v>2832000</v>
      </c>
      <c r="F33" s="13">
        <v>48</v>
      </c>
      <c r="G33" s="12">
        <f t="shared" si="5"/>
        <v>11328</v>
      </c>
      <c r="I33"/>
      <c r="J33"/>
      <c r="K33"/>
      <c r="L33"/>
      <c r="M33"/>
    </row>
    <row r="34" spans="1:13" x14ac:dyDescent="0.2">
      <c r="A34" s="23">
        <v>12</v>
      </c>
      <c r="B34" s="23">
        <v>130</v>
      </c>
      <c r="C34" s="23">
        <v>108</v>
      </c>
      <c r="D34" s="23">
        <v>14040</v>
      </c>
      <c r="E34" s="12">
        <f t="shared" si="4"/>
        <v>1404000</v>
      </c>
      <c r="F34" s="13">
        <v>48</v>
      </c>
      <c r="G34" s="12">
        <f t="shared" si="5"/>
        <v>5184</v>
      </c>
      <c r="I34"/>
      <c r="J34"/>
      <c r="K34"/>
      <c r="L34"/>
      <c r="M34"/>
    </row>
    <row r="35" spans="1:13" x14ac:dyDescent="0.2">
      <c r="A35" s="23">
        <v>13</v>
      </c>
      <c r="B35" s="23">
        <v>140</v>
      </c>
      <c r="C35" s="23">
        <v>38</v>
      </c>
      <c r="D35" s="23">
        <v>5320</v>
      </c>
      <c r="E35" s="12">
        <f t="shared" si="4"/>
        <v>532000</v>
      </c>
      <c r="F35" s="13">
        <v>48</v>
      </c>
      <c r="G35" s="12">
        <f t="shared" si="5"/>
        <v>1824</v>
      </c>
      <c r="I35"/>
      <c r="J35"/>
      <c r="K35"/>
      <c r="L35"/>
      <c r="M35"/>
    </row>
    <row r="36" spans="1:13" x14ac:dyDescent="0.2">
      <c r="A36" s="23">
        <v>14</v>
      </c>
      <c r="B36" s="23">
        <v>150</v>
      </c>
      <c r="C36" s="23">
        <v>4631</v>
      </c>
      <c r="D36" s="23">
        <v>694650</v>
      </c>
      <c r="E36" s="12">
        <f t="shared" si="4"/>
        <v>69465000</v>
      </c>
      <c r="F36" s="13">
        <v>48</v>
      </c>
      <c r="G36" s="12">
        <f t="shared" si="5"/>
        <v>222288</v>
      </c>
      <c r="I36"/>
      <c r="J36"/>
      <c r="K36"/>
      <c r="L36"/>
      <c r="M36"/>
    </row>
    <row r="37" spans="1:13" x14ac:dyDescent="0.2">
      <c r="A37" s="23">
        <v>15</v>
      </c>
      <c r="B37" s="23">
        <v>160</v>
      </c>
      <c r="C37" s="23">
        <v>196</v>
      </c>
      <c r="D37" s="23">
        <v>31360</v>
      </c>
      <c r="E37" s="12">
        <f t="shared" si="4"/>
        <v>3136000</v>
      </c>
      <c r="F37" s="13">
        <v>48</v>
      </c>
      <c r="G37" s="12">
        <f t="shared" si="5"/>
        <v>9408</v>
      </c>
      <c r="I37"/>
      <c r="J37"/>
      <c r="K37"/>
      <c r="L37"/>
      <c r="M37"/>
    </row>
    <row r="38" spans="1:13" x14ac:dyDescent="0.2">
      <c r="A38" s="23">
        <v>16</v>
      </c>
      <c r="B38" s="23">
        <v>170</v>
      </c>
      <c r="C38" s="23">
        <v>37</v>
      </c>
      <c r="D38" s="23">
        <v>6290</v>
      </c>
      <c r="E38" s="12">
        <f t="shared" si="4"/>
        <v>629000</v>
      </c>
      <c r="F38" s="13">
        <v>48</v>
      </c>
      <c r="G38" s="12">
        <f t="shared" si="5"/>
        <v>1776</v>
      </c>
      <c r="I38"/>
      <c r="J38"/>
      <c r="K38"/>
      <c r="L38"/>
      <c r="M38"/>
    </row>
    <row r="39" spans="1:13" x14ac:dyDescent="0.2">
      <c r="A39" s="23">
        <v>17</v>
      </c>
      <c r="B39" s="23">
        <v>180</v>
      </c>
      <c r="C39" s="23">
        <v>13</v>
      </c>
      <c r="D39" s="23">
        <v>2340</v>
      </c>
      <c r="E39" s="12">
        <f t="shared" si="4"/>
        <v>234000</v>
      </c>
      <c r="F39" s="13">
        <v>48</v>
      </c>
      <c r="G39" s="12">
        <f t="shared" si="5"/>
        <v>624</v>
      </c>
      <c r="I39"/>
      <c r="J39"/>
      <c r="K39"/>
      <c r="L39"/>
      <c r="M39"/>
    </row>
    <row r="40" spans="1:13" x14ac:dyDescent="0.2">
      <c r="A40" s="23">
        <v>18</v>
      </c>
      <c r="B40" s="23">
        <v>190</v>
      </c>
      <c r="C40" s="23">
        <v>12</v>
      </c>
      <c r="D40" s="23">
        <v>2280</v>
      </c>
      <c r="E40" s="12">
        <f t="shared" si="4"/>
        <v>228000</v>
      </c>
      <c r="F40" s="13">
        <v>48</v>
      </c>
      <c r="G40" s="12">
        <f t="shared" si="5"/>
        <v>576</v>
      </c>
      <c r="I40"/>
      <c r="J40"/>
      <c r="K40"/>
      <c r="L40"/>
      <c r="M40"/>
    </row>
    <row r="41" spans="1:13" x14ac:dyDescent="0.2">
      <c r="A41" s="23">
        <v>19</v>
      </c>
      <c r="B41" s="23">
        <v>200</v>
      </c>
      <c r="C41" s="23">
        <v>7021</v>
      </c>
      <c r="D41" s="23">
        <v>1404200</v>
      </c>
      <c r="E41" s="12">
        <f t="shared" si="4"/>
        <v>140420000</v>
      </c>
      <c r="F41" s="13">
        <v>48</v>
      </c>
      <c r="G41" s="12">
        <f t="shared" si="5"/>
        <v>337008</v>
      </c>
      <c r="I41"/>
      <c r="J41"/>
      <c r="K41"/>
      <c r="L41"/>
      <c r="M41"/>
    </row>
    <row r="42" spans="1:13" x14ac:dyDescent="0.2">
      <c r="A42" s="23">
        <v>20</v>
      </c>
      <c r="B42" s="23">
        <v>210</v>
      </c>
      <c r="C42" s="23">
        <v>391</v>
      </c>
      <c r="D42" s="23">
        <v>82110</v>
      </c>
      <c r="E42" s="12">
        <f t="shared" si="4"/>
        <v>8211000</v>
      </c>
      <c r="F42" s="13">
        <v>48</v>
      </c>
      <c r="G42" s="12">
        <f t="shared" si="5"/>
        <v>18768</v>
      </c>
      <c r="I42"/>
      <c r="J42"/>
      <c r="K42"/>
      <c r="L42"/>
      <c r="M42"/>
    </row>
    <row r="43" spans="1:13" x14ac:dyDescent="0.2">
      <c r="A43" s="23">
        <v>21</v>
      </c>
      <c r="B43" s="23">
        <v>220</v>
      </c>
      <c r="C43" s="23">
        <v>14</v>
      </c>
      <c r="D43" s="23">
        <v>3080</v>
      </c>
      <c r="E43" s="12">
        <f t="shared" si="4"/>
        <v>308000</v>
      </c>
      <c r="F43" s="13">
        <v>48</v>
      </c>
      <c r="G43" s="12">
        <f t="shared" si="5"/>
        <v>672</v>
      </c>
      <c r="I43"/>
      <c r="J43"/>
      <c r="K43"/>
      <c r="L43"/>
      <c r="M43"/>
    </row>
    <row r="44" spans="1:13" x14ac:dyDescent="0.2">
      <c r="A44" s="23">
        <v>22</v>
      </c>
      <c r="B44" s="23">
        <v>230</v>
      </c>
      <c r="C44" s="23">
        <v>8</v>
      </c>
      <c r="D44" s="23">
        <v>1840</v>
      </c>
      <c r="E44" s="12">
        <f t="shared" si="4"/>
        <v>184000</v>
      </c>
      <c r="F44" s="13">
        <v>48</v>
      </c>
      <c r="G44" s="12">
        <f t="shared" si="5"/>
        <v>384</v>
      </c>
      <c r="I44"/>
      <c r="J44"/>
      <c r="K44"/>
      <c r="L44"/>
      <c r="M44"/>
    </row>
    <row r="45" spans="1:13" x14ac:dyDescent="0.2">
      <c r="A45" s="23">
        <v>23</v>
      </c>
      <c r="B45" s="23">
        <v>240</v>
      </c>
      <c r="C45" s="23">
        <v>13</v>
      </c>
      <c r="D45" s="23">
        <v>3120</v>
      </c>
      <c r="E45" s="12">
        <f t="shared" si="4"/>
        <v>312000</v>
      </c>
      <c r="F45" s="13">
        <v>48</v>
      </c>
      <c r="G45" s="12">
        <f t="shared" si="5"/>
        <v>624</v>
      </c>
      <c r="I45"/>
      <c r="J45"/>
      <c r="K45"/>
      <c r="L45"/>
      <c r="M45"/>
    </row>
    <row r="46" spans="1:13" x14ac:dyDescent="0.2">
      <c r="A46" s="23">
        <v>24</v>
      </c>
      <c r="B46" s="23">
        <v>250</v>
      </c>
      <c r="C46" s="23">
        <v>1090</v>
      </c>
      <c r="D46" s="23">
        <v>272500</v>
      </c>
      <c r="E46" s="12">
        <f t="shared" si="4"/>
        <v>27250000</v>
      </c>
      <c r="F46" s="13">
        <v>48</v>
      </c>
      <c r="G46" s="12">
        <f t="shared" si="5"/>
        <v>52320</v>
      </c>
      <c r="I46"/>
      <c r="J46"/>
      <c r="K46"/>
      <c r="L46"/>
      <c r="M46"/>
    </row>
    <row r="47" spans="1:13" x14ac:dyDescent="0.2">
      <c r="A47" s="23">
        <v>25</v>
      </c>
      <c r="B47" s="23">
        <v>260</v>
      </c>
      <c r="C47" s="23">
        <v>77</v>
      </c>
      <c r="D47" s="23">
        <v>20020</v>
      </c>
      <c r="E47" s="12">
        <f t="shared" si="4"/>
        <v>2002000</v>
      </c>
      <c r="F47" s="13">
        <v>48</v>
      </c>
      <c r="G47" s="12">
        <f t="shared" si="5"/>
        <v>3696</v>
      </c>
      <c r="I47"/>
      <c r="J47"/>
      <c r="K47"/>
      <c r="L47"/>
      <c r="M47"/>
    </row>
    <row r="48" spans="1:13" x14ac:dyDescent="0.2">
      <c r="A48" s="23">
        <v>26</v>
      </c>
      <c r="B48" s="23">
        <v>270</v>
      </c>
      <c r="C48" s="23">
        <v>19</v>
      </c>
      <c r="D48" s="23">
        <v>5130</v>
      </c>
      <c r="E48" s="12">
        <f t="shared" si="4"/>
        <v>513000</v>
      </c>
      <c r="F48" s="13">
        <v>48</v>
      </c>
      <c r="G48" s="12">
        <f t="shared" si="5"/>
        <v>912</v>
      </c>
      <c r="I48"/>
      <c r="J48"/>
      <c r="K48"/>
      <c r="L48"/>
      <c r="M48"/>
    </row>
    <row r="49" spans="1:13" x14ac:dyDescent="0.2">
      <c r="A49" s="23">
        <v>27</v>
      </c>
      <c r="B49" s="23">
        <v>280</v>
      </c>
      <c r="C49" s="23">
        <v>21</v>
      </c>
      <c r="D49" s="23">
        <v>5880</v>
      </c>
      <c r="E49" s="12">
        <f t="shared" si="4"/>
        <v>588000</v>
      </c>
      <c r="F49" s="13">
        <v>48</v>
      </c>
      <c r="G49" s="12">
        <f t="shared" si="5"/>
        <v>1008</v>
      </c>
      <c r="I49"/>
      <c r="J49"/>
      <c r="K49"/>
      <c r="L49"/>
      <c r="M49"/>
    </row>
    <row r="50" spans="1:13" x14ac:dyDescent="0.2">
      <c r="A50" s="23">
        <v>28</v>
      </c>
      <c r="B50" s="23">
        <v>290</v>
      </c>
      <c r="C50" s="23">
        <v>15</v>
      </c>
      <c r="D50" s="23">
        <v>4350</v>
      </c>
      <c r="E50" s="12">
        <f t="shared" si="4"/>
        <v>435000</v>
      </c>
      <c r="F50" s="13">
        <v>48</v>
      </c>
      <c r="G50" s="12">
        <f t="shared" si="5"/>
        <v>720</v>
      </c>
      <c r="I50"/>
      <c r="J50"/>
      <c r="K50"/>
      <c r="L50"/>
      <c r="M50"/>
    </row>
    <row r="51" spans="1:13" x14ac:dyDescent="0.2">
      <c r="A51" s="23">
        <v>29</v>
      </c>
      <c r="B51" s="23">
        <v>300</v>
      </c>
      <c r="C51" s="23">
        <v>23674</v>
      </c>
      <c r="D51" s="23">
        <v>7102200</v>
      </c>
      <c r="E51" s="12">
        <f>D51*100</f>
        <v>710220000</v>
      </c>
      <c r="F51" s="13">
        <v>48</v>
      </c>
      <c r="G51" s="12">
        <f t="shared" si="5"/>
        <v>1136352</v>
      </c>
      <c r="I51"/>
      <c r="J51"/>
      <c r="K51"/>
      <c r="L51"/>
      <c r="M51"/>
    </row>
    <row r="52" spans="1:13" ht="13.5" thickBot="1" x14ac:dyDescent="0.25">
      <c r="A52" s="11"/>
      <c r="B52" s="5" t="s">
        <v>10</v>
      </c>
      <c r="C52" s="5">
        <f>SUM(C24:C51)</f>
        <v>81237</v>
      </c>
      <c r="D52" s="5">
        <f>SUM(D24:D51)</f>
        <v>12780430</v>
      </c>
      <c r="E52" s="5">
        <f>SUM(E24:E51)</f>
        <v>1278043000</v>
      </c>
      <c r="H52" s="5">
        <f>SUM(G24:G51)</f>
        <v>3777586</v>
      </c>
      <c r="J52"/>
      <c r="K52"/>
      <c r="L52" s="20"/>
      <c r="M52" s="20"/>
    </row>
    <row r="53" spans="1:13" ht="13.5" thickTop="1" x14ac:dyDescent="0.2">
      <c r="I53"/>
      <c r="J53" s="19"/>
      <c r="K53"/>
      <c r="L53"/>
      <c r="M53" s="19"/>
    </row>
    <row r="54" spans="1:13" x14ac:dyDescent="0.2">
      <c r="A54" s="12" t="s">
        <v>30</v>
      </c>
      <c r="B54" s="12">
        <v>30</v>
      </c>
      <c r="C54" s="12">
        <v>38289</v>
      </c>
      <c r="D54" s="12">
        <v>1148670</v>
      </c>
      <c r="E54" s="12">
        <f t="shared" ref="E54:E81" si="6">D54*100</f>
        <v>114867000</v>
      </c>
      <c r="F54" s="13">
        <v>30</v>
      </c>
      <c r="G54" s="12">
        <f t="shared" ref="G54:G81" si="7">C54*F54</f>
        <v>1148670</v>
      </c>
      <c r="I54"/>
      <c r="J54"/>
      <c r="K54"/>
      <c r="L54"/>
      <c r="M54"/>
    </row>
    <row r="55" spans="1:13" x14ac:dyDescent="0.2">
      <c r="A55" s="12" t="s">
        <v>31</v>
      </c>
      <c r="B55" s="12">
        <v>40</v>
      </c>
      <c r="C55" s="12">
        <v>1908</v>
      </c>
      <c r="D55" s="12">
        <v>76320</v>
      </c>
      <c r="E55" s="12">
        <f t="shared" si="6"/>
        <v>7632000</v>
      </c>
      <c r="F55" s="13">
        <v>32</v>
      </c>
      <c r="G55" s="12">
        <f t="shared" si="7"/>
        <v>61056</v>
      </c>
      <c r="I55"/>
      <c r="J55"/>
      <c r="K55"/>
      <c r="L55"/>
      <c r="M55"/>
    </row>
    <row r="56" spans="1:13" x14ac:dyDescent="0.2">
      <c r="A56" s="12" t="s">
        <v>32</v>
      </c>
      <c r="B56" s="12">
        <v>50</v>
      </c>
      <c r="C56" s="12">
        <v>40777</v>
      </c>
      <c r="D56" s="12">
        <v>2038850</v>
      </c>
      <c r="E56" s="12">
        <f t="shared" si="6"/>
        <v>203885000</v>
      </c>
      <c r="F56" s="13">
        <v>34</v>
      </c>
      <c r="G56" s="12">
        <f t="shared" si="7"/>
        <v>1386418</v>
      </c>
      <c r="I56"/>
      <c r="J56"/>
      <c r="K56"/>
      <c r="L56"/>
      <c r="M56"/>
    </row>
    <row r="57" spans="1:13" x14ac:dyDescent="0.2">
      <c r="A57" s="12" t="s">
        <v>33</v>
      </c>
      <c r="B57" s="23">
        <v>60</v>
      </c>
      <c r="C57" s="23">
        <v>2359</v>
      </c>
      <c r="D57" s="23">
        <v>141540</v>
      </c>
      <c r="E57" s="12">
        <f t="shared" si="6"/>
        <v>14154000</v>
      </c>
      <c r="F57" s="13">
        <v>34</v>
      </c>
      <c r="G57" s="12">
        <f t="shared" si="7"/>
        <v>80206</v>
      </c>
      <c r="I57"/>
      <c r="J57"/>
      <c r="K57"/>
      <c r="L57"/>
      <c r="M57"/>
    </row>
    <row r="58" spans="1:13" x14ac:dyDescent="0.2">
      <c r="A58" s="12" t="s">
        <v>34</v>
      </c>
      <c r="B58" s="23">
        <v>70</v>
      </c>
      <c r="C58" s="23">
        <v>2156</v>
      </c>
      <c r="D58" s="23">
        <v>150920</v>
      </c>
      <c r="E58" s="12">
        <f t="shared" si="6"/>
        <v>15092000</v>
      </c>
      <c r="F58" s="13">
        <v>34</v>
      </c>
      <c r="G58" s="12">
        <f t="shared" si="7"/>
        <v>73304</v>
      </c>
      <c r="I58"/>
      <c r="J58"/>
      <c r="K58"/>
      <c r="L58"/>
      <c r="M58"/>
    </row>
    <row r="59" spans="1:13" x14ac:dyDescent="0.2">
      <c r="A59" s="12" t="s">
        <v>35</v>
      </c>
      <c r="B59" s="23">
        <v>80</v>
      </c>
      <c r="C59" s="23">
        <v>802</v>
      </c>
      <c r="D59" s="23">
        <v>64160</v>
      </c>
      <c r="E59" s="12">
        <f t="shared" si="6"/>
        <v>6416000</v>
      </c>
      <c r="F59" s="13">
        <v>34</v>
      </c>
      <c r="G59" s="12">
        <f t="shared" si="7"/>
        <v>27268</v>
      </c>
      <c r="I59"/>
      <c r="J59"/>
      <c r="K59"/>
      <c r="L59"/>
      <c r="M59"/>
    </row>
    <row r="60" spans="1:13" x14ac:dyDescent="0.2">
      <c r="A60" s="12" t="s">
        <v>36</v>
      </c>
      <c r="B60" s="23">
        <v>90</v>
      </c>
      <c r="C60" s="23">
        <v>222</v>
      </c>
      <c r="D60" s="23">
        <v>19980</v>
      </c>
      <c r="E60" s="12">
        <f t="shared" si="6"/>
        <v>1998000</v>
      </c>
      <c r="F60" s="13">
        <v>34</v>
      </c>
      <c r="G60" s="12">
        <f t="shared" si="7"/>
        <v>7548</v>
      </c>
      <c r="I60"/>
      <c r="J60"/>
      <c r="K60"/>
      <c r="L60"/>
      <c r="M60"/>
    </row>
    <row r="61" spans="1:13" x14ac:dyDescent="0.2">
      <c r="A61" s="12" t="s">
        <v>37</v>
      </c>
      <c r="B61" s="23">
        <v>100</v>
      </c>
      <c r="C61" s="23">
        <v>41353</v>
      </c>
      <c r="D61" s="23">
        <v>4135300</v>
      </c>
      <c r="E61" s="12">
        <f t="shared" si="6"/>
        <v>413530000</v>
      </c>
      <c r="F61" s="13">
        <v>34</v>
      </c>
      <c r="G61" s="12">
        <f t="shared" si="7"/>
        <v>1406002</v>
      </c>
      <c r="I61"/>
      <c r="J61"/>
      <c r="K61"/>
      <c r="L61"/>
      <c r="M61"/>
    </row>
    <row r="62" spans="1:13" x14ac:dyDescent="0.2">
      <c r="A62" s="12" t="s">
        <v>38</v>
      </c>
      <c r="B62" s="23">
        <v>110</v>
      </c>
      <c r="C62" s="23">
        <v>1202</v>
      </c>
      <c r="D62" s="23">
        <v>132220</v>
      </c>
      <c r="E62" s="12">
        <f t="shared" si="6"/>
        <v>13222000</v>
      </c>
      <c r="F62" s="13">
        <v>34</v>
      </c>
      <c r="G62" s="12">
        <f t="shared" si="7"/>
        <v>40868</v>
      </c>
      <c r="I62"/>
      <c r="J62"/>
      <c r="K62"/>
      <c r="L62"/>
      <c r="M62"/>
    </row>
    <row r="63" spans="1:13" x14ac:dyDescent="0.2">
      <c r="A63" s="12" t="s">
        <v>39</v>
      </c>
      <c r="B63" s="23">
        <v>120</v>
      </c>
      <c r="C63" s="23">
        <v>346</v>
      </c>
      <c r="D63" s="23">
        <v>41520</v>
      </c>
      <c r="E63" s="12">
        <f t="shared" si="6"/>
        <v>4152000</v>
      </c>
      <c r="F63" s="13">
        <v>34</v>
      </c>
      <c r="G63" s="12">
        <f t="shared" si="7"/>
        <v>11764</v>
      </c>
      <c r="I63"/>
      <c r="J63"/>
      <c r="K63"/>
      <c r="L63"/>
      <c r="M63"/>
    </row>
    <row r="64" spans="1:13" x14ac:dyDescent="0.2">
      <c r="A64" s="12" t="s">
        <v>40</v>
      </c>
      <c r="B64" s="23">
        <v>130</v>
      </c>
      <c r="C64" s="23">
        <v>155</v>
      </c>
      <c r="D64" s="23">
        <v>20150</v>
      </c>
      <c r="E64" s="12">
        <f t="shared" si="6"/>
        <v>2015000</v>
      </c>
      <c r="F64" s="13">
        <v>34</v>
      </c>
      <c r="G64" s="12">
        <f t="shared" si="7"/>
        <v>5270</v>
      </c>
      <c r="I64"/>
      <c r="J64"/>
      <c r="K64"/>
      <c r="L64"/>
      <c r="M64"/>
    </row>
    <row r="65" spans="1:13" x14ac:dyDescent="0.2">
      <c r="A65" s="12" t="s">
        <v>41</v>
      </c>
      <c r="B65" s="23">
        <v>140</v>
      </c>
      <c r="C65" s="23">
        <v>71</v>
      </c>
      <c r="D65" s="23">
        <v>9940</v>
      </c>
      <c r="E65" s="12">
        <f t="shared" si="6"/>
        <v>994000</v>
      </c>
      <c r="F65" s="13">
        <v>34</v>
      </c>
      <c r="G65" s="12">
        <f t="shared" si="7"/>
        <v>2414</v>
      </c>
      <c r="I65"/>
      <c r="J65"/>
      <c r="K65"/>
      <c r="L65"/>
      <c r="M65"/>
    </row>
    <row r="66" spans="1:13" x14ac:dyDescent="0.2">
      <c r="A66" s="12" t="s">
        <v>42</v>
      </c>
      <c r="B66" s="23">
        <v>150</v>
      </c>
      <c r="C66" s="23">
        <v>7731</v>
      </c>
      <c r="D66" s="23">
        <v>1159650</v>
      </c>
      <c r="E66" s="12">
        <f t="shared" si="6"/>
        <v>115965000</v>
      </c>
      <c r="F66" s="13">
        <v>34</v>
      </c>
      <c r="G66" s="12">
        <f t="shared" si="7"/>
        <v>262854</v>
      </c>
      <c r="I66"/>
      <c r="J66"/>
      <c r="K66"/>
      <c r="L66"/>
      <c r="M66"/>
    </row>
    <row r="67" spans="1:13" x14ac:dyDescent="0.2">
      <c r="A67" s="12" t="s">
        <v>43</v>
      </c>
      <c r="B67" s="23">
        <v>160</v>
      </c>
      <c r="C67" s="23">
        <v>208</v>
      </c>
      <c r="D67" s="23">
        <v>33280</v>
      </c>
      <c r="E67" s="12">
        <f t="shared" si="6"/>
        <v>3328000</v>
      </c>
      <c r="F67" s="13">
        <v>34</v>
      </c>
      <c r="G67" s="12">
        <f t="shared" si="7"/>
        <v>7072</v>
      </c>
      <c r="I67"/>
      <c r="J67"/>
      <c r="K67"/>
      <c r="L67"/>
      <c r="M67"/>
    </row>
    <row r="68" spans="1:13" x14ac:dyDescent="0.2">
      <c r="A68" s="12" t="s">
        <v>44</v>
      </c>
      <c r="B68" s="23">
        <v>170</v>
      </c>
      <c r="C68" s="23">
        <v>87</v>
      </c>
      <c r="D68" s="23">
        <v>14790</v>
      </c>
      <c r="E68" s="12">
        <f t="shared" si="6"/>
        <v>1479000</v>
      </c>
      <c r="F68" s="13">
        <v>34</v>
      </c>
      <c r="G68" s="12">
        <f t="shared" si="7"/>
        <v>2958</v>
      </c>
      <c r="I68"/>
      <c r="J68"/>
      <c r="K68"/>
      <c r="L68"/>
      <c r="M68"/>
    </row>
    <row r="69" spans="1:13" x14ac:dyDescent="0.2">
      <c r="A69" s="12" t="s">
        <v>45</v>
      </c>
      <c r="B69" s="23">
        <v>180</v>
      </c>
      <c r="C69" s="23">
        <v>58</v>
      </c>
      <c r="D69" s="23">
        <v>10440</v>
      </c>
      <c r="E69" s="12">
        <f t="shared" si="6"/>
        <v>1044000</v>
      </c>
      <c r="F69" s="13">
        <v>34</v>
      </c>
      <c r="G69" s="12">
        <f t="shared" si="7"/>
        <v>1972</v>
      </c>
      <c r="I69"/>
      <c r="J69"/>
      <c r="K69"/>
      <c r="L69"/>
      <c r="M69"/>
    </row>
    <row r="70" spans="1:13" x14ac:dyDescent="0.2">
      <c r="A70" s="12" t="s">
        <v>46</v>
      </c>
      <c r="B70" s="23">
        <v>190</v>
      </c>
      <c r="C70" s="23">
        <v>25</v>
      </c>
      <c r="D70" s="23">
        <v>4750</v>
      </c>
      <c r="E70" s="12">
        <f t="shared" si="6"/>
        <v>475000</v>
      </c>
      <c r="F70" s="13">
        <v>34</v>
      </c>
      <c r="G70" s="12">
        <f t="shared" si="7"/>
        <v>850</v>
      </c>
      <c r="I70"/>
      <c r="J70"/>
      <c r="K70"/>
      <c r="L70"/>
      <c r="M70"/>
    </row>
    <row r="71" spans="1:13" x14ac:dyDescent="0.2">
      <c r="A71" s="12" t="s">
        <v>47</v>
      </c>
      <c r="B71" s="23">
        <v>200</v>
      </c>
      <c r="C71" s="23">
        <v>11719</v>
      </c>
      <c r="D71" s="23">
        <v>2343800</v>
      </c>
      <c r="E71" s="12">
        <f t="shared" si="6"/>
        <v>234380000</v>
      </c>
      <c r="F71" s="13">
        <v>34</v>
      </c>
      <c r="G71" s="12">
        <f t="shared" si="7"/>
        <v>398446</v>
      </c>
      <c r="I71"/>
      <c r="J71"/>
      <c r="K71"/>
      <c r="L71"/>
      <c r="M71"/>
    </row>
    <row r="72" spans="1:13" x14ac:dyDescent="0.2">
      <c r="A72" s="12" t="s">
        <v>48</v>
      </c>
      <c r="B72" s="23">
        <v>210</v>
      </c>
      <c r="C72" s="23">
        <v>384</v>
      </c>
      <c r="D72" s="23">
        <v>80640</v>
      </c>
      <c r="E72" s="12">
        <f t="shared" si="6"/>
        <v>8064000</v>
      </c>
      <c r="F72" s="13">
        <v>34</v>
      </c>
      <c r="G72" s="12">
        <f t="shared" si="7"/>
        <v>13056</v>
      </c>
      <c r="I72"/>
      <c r="J72"/>
      <c r="K72"/>
      <c r="L72"/>
      <c r="M72"/>
    </row>
    <row r="73" spans="1:13" x14ac:dyDescent="0.2">
      <c r="A73" s="12" t="s">
        <v>49</v>
      </c>
      <c r="B73" s="23">
        <v>220</v>
      </c>
      <c r="C73" s="23">
        <v>31</v>
      </c>
      <c r="D73" s="23">
        <v>6820</v>
      </c>
      <c r="E73" s="12">
        <f t="shared" si="6"/>
        <v>682000</v>
      </c>
      <c r="F73" s="13">
        <v>34</v>
      </c>
      <c r="G73" s="12">
        <f t="shared" si="7"/>
        <v>1054</v>
      </c>
      <c r="I73"/>
      <c r="J73"/>
      <c r="K73"/>
      <c r="L73"/>
      <c r="M73"/>
    </row>
    <row r="74" spans="1:13" x14ac:dyDescent="0.2">
      <c r="A74" s="12" t="s">
        <v>50</v>
      </c>
      <c r="B74" s="23">
        <v>230</v>
      </c>
      <c r="C74" s="23">
        <v>6</v>
      </c>
      <c r="D74" s="23">
        <v>1380</v>
      </c>
      <c r="E74" s="12">
        <f t="shared" si="6"/>
        <v>138000</v>
      </c>
      <c r="F74" s="13">
        <v>34</v>
      </c>
      <c r="G74" s="12">
        <f t="shared" si="7"/>
        <v>204</v>
      </c>
      <c r="I74"/>
      <c r="J74"/>
      <c r="K74"/>
      <c r="L74"/>
      <c r="M74"/>
    </row>
    <row r="75" spans="1:13" x14ac:dyDescent="0.2">
      <c r="A75" s="12" t="s">
        <v>51</v>
      </c>
      <c r="B75" s="23">
        <v>240</v>
      </c>
      <c r="C75" s="23">
        <v>27</v>
      </c>
      <c r="D75" s="23">
        <v>6480</v>
      </c>
      <c r="E75" s="12">
        <f t="shared" si="6"/>
        <v>648000</v>
      </c>
      <c r="F75" s="13">
        <v>34</v>
      </c>
      <c r="G75" s="12">
        <f t="shared" si="7"/>
        <v>918</v>
      </c>
      <c r="I75"/>
      <c r="J75"/>
      <c r="K75"/>
      <c r="L75"/>
      <c r="M75"/>
    </row>
    <row r="76" spans="1:13" x14ac:dyDescent="0.2">
      <c r="A76" s="12" t="s">
        <v>52</v>
      </c>
      <c r="B76" s="23">
        <v>250</v>
      </c>
      <c r="C76" s="23">
        <v>1918</v>
      </c>
      <c r="D76" s="23">
        <v>479500</v>
      </c>
      <c r="E76" s="12">
        <f t="shared" si="6"/>
        <v>47950000</v>
      </c>
      <c r="F76" s="13">
        <v>34</v>
      </c>
      <c r="G76" s="12">
        <f t="shared" si="7"/>
        <v>65212</v>
      </c>
      <c r="I76"/>
      <c r="J76"/>
      <c r="K76"/>
      <c r="L76"/>
      <c r="M76"/>
    </row>
    <row r="77" spans="1:13" x14ac:dyDescent="0.2">
      <c r="A77" s="12" t="s">
        <v>53</v>
      </c>
      <c r="B77" s="23">
        <v>260</v>
      </c>
      <c r="C77" s="23">
        <v>95</v>
      </c>
      <c r="D77" s="23">
        <v>24700</v>
      </c>
      <c r="E77" s="12">
        <f t="shared" si="6"/>
        <v>2470000</v>
      </c>
      <c r="F77" s="13">
        <v>34</v>
      </c>
      <c r="G77" s="12">
        <f t="shared" si="7"/>
        <v>3230</v>
      </c>
      <c r="I77"/>
      <c r="J77"/>
      <c r="K77"/>
      <c r="L77"/>
      <c r="M77"/>
    </row>
    <row r="78" spans="1:13" x14ac:dyDescent="0.2">
      <c r="A78" s="12" t="s">
        <v>54</v>
      </c>
      <c r="B78" s="23">
        <v>270</v>
      </c>
      <c r="C78" s="23">
        <v>14</v>
      </c>
      <c r="D78" s="23">
        <v>3780</v>
      </c>
      <c r="E78" s="12">
        <f t="shared" si="6"/>
        <v>378000</v>
      </c>
      <c r="F78" s="13">
        <v>34</v>
      </c>
      <c r="G78" s="12">
        <f t="shared" si="7"/>
        <v>476</v>
      </c>
      <c r="I78"/>
      <c r="J78"/>
      <c r="K78"/>
      <c r="L78"/>
      <c r="M78"/>
    </row>
    <row r="79" spans="1:13" x14ac:dyDescent="0.2">
      <c r="A79" s="12" t="s">
        <v>55</v>
      </c>
      <c r="B79" s="23">
        <v>280</v>
      </c>
      <c r="C79" s="23">
        <v>12</v>
      </c>
      <c r="D79" s="23">
        <v>3360</v>
      </c>
      <c r="E79" s="12">
        <f t="shared" si="6"/>
        <v>336000</v>
      </c>
      <c r="F79" s="13">
        <v>34</v>
      </c>
      <c r="G79" s="12">
        <f t="shared" si="7"/>
        <v>408</v>
      </c>
      <c r="I79"/>
      <c r="J79"/>
      <c r="K79"/>
      <c r="L79"/>
      <c r="M79"/>
    </row>
    <row r="80" spans="1:13" x14ac:dyDescent="0.2">
      <c r="A80" s="12" t="s">
        <v>56</v>
      </c>
      <c r="B80" s="23">
        <v>290</v>
      </c>
      <c r="C80" s="23">
        <v>18</v>
      </c>
      <c r="D80" s="23">
        <v>5220</v>
      </c>
      <c r="E80" s="12">
        <f t="shared" si="6"/>
        <v>522000</v>
      </c>
      <c r="F80" s="13">
        <v>34</v>
      </c>
      <c r="G80" s="12">
        <f t="shared" si="7"/>
        <v>612</v>
      </c>
      <c r="I80"/>
      <c r="J80"/>
      <c r="K80"/>
      <c r="L80"/>
      <c r="M80"/>
    </row>
    <row r="81" spans="1:13" x14ac:dyDescent="0.2">
      <c r="A81" s="12" t="s">
        <v>57</v>
      </c>
      <c r="B81" s="23">
        <v>300</v>
      </c>
      <c r="C81" s="23">
        <v>37934</v>
      </c>
      <c r="D81" s="23">
        <v>11380200</v>
      </c>
      <c r="E81" s="12">
        <f t="shared" si="6"/>
        <v>1138020000</v>
      </c>
      <c r="F81" s="13">
        <v>34</v>
      </c>
      <c r="G81" s="12">
        <f t="shared" si="7"/>
        <v>1289756</v>
      </c>
      <c r="I81"/>
      <c r="J81"/>
      <c r="K81"/>
      <c r="L81"/>
      <c r="M81"/>
    </row>
    <row r="82" spans="1:13" ht="13.5" thickBot="1" x14ac:dyDescent="0.25">
      <c r="A82" s="11"/>
      <c r="B82" s="14" t="s">
        <v>10</v>
      </c>
      <c r="C82" s="16">
        <f>SUM(C54:C81)</f>
        <v>189907</v>
      </c>
      <c r="D82" s="16">
        <f>SUM(D54:D81)</f>
        <v>23538360</v>
      </c>
      <c r="E82" s="16">
        <f>SUM(E54:E81)</f>
        <v>2353836000</v>
      </c>
      <c r="H82" s="16">
        <f>SUM(G54:G81)</f>
        <v>6299866</v>
      </c>
      <c r="J82"/>
      <c r="K82"/>
      <c r="L82" s="20"/>
      <c r="M82" s="20"/>
    </row>
    <row r="83" spans="1:13" ht="13.5" thickTop="1" x14ac:dyDescent="0.2"/>
    <row r="84" spans="1:13" ht="13.5" thickBot="1" x14ac:dyDescent="0.25">
      <c r="B84" s="16" t="s">
        <v>11</v>
      </c>
      <c r="C84" s="16">
        <f>C82+C52+C22</f>
        <v>276194</v>
      </c>
      <c r="D84" s="16">
        <f>D82+D52+D22</f>
        <v>37707090</v>
      </c>
      <c r="E84" s="16">
        <f>E82+E52+E22</f>
        <v>3770709000</v>
      </c>
      <c r="G84" s="16">
        <f>SUM(G5:G82)</f>
        <v>10588402</v>
      </c>
      <c r="H84" s="16">
        <f>SUM(H5:H82)</f>
        <v>10588402</v>
      </c>
    </row>
    <row r="85" spans="1:13" ht="13.5" thickTop="1" x14ac:dyDescent="0.2"/>
    <row r="86" spans="1:13" ht="13.5" thickBot="1" x14ac:dyDescent="0.25">
      <c r="B86" s="22" t="s">
        <v>29</v>
      </c>
      <c r="F86" s="17"/>
      <c r="G86" s="18">
        <f>G2-G84</f>
        <v>1598</v>
      </c>
    </row>
    <row r="87" spans="1:13" ht="13.5" thickTop="1" x14ac:dyDescent="0.2">
      <c r="G87" s="21"/>
    </row>
  </sheetData>
  <pageMargins left="0.7" right="0.7" top="0.75" bottom="0.75" header="0.3" footer="0.3"/>
  <pageSetup paperSize="9" scale="88" orientation="portrait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Allotment Final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 Shrestha</dc:creator>
  <cp:lastModifiedBy>BL Shrestha</cp:lastModifiedBy>
  <cp:lastPrinted>2018-10-31T06:31:57Z</cp:lastPrinted>
  <dcterms:created xsi:type="dcterms:W3CDTF">2018-10-30T09:14:51Z</dcterms:created>
  <dcterms:modified xsi:type="dcterms:W3CDTF">2018-10-31T06:33:19Z</dcterms:modified>
</cp:coreProperties>
</file>